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Zadania inwestycyjne roku 2009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<sst xmlns="http://schemas.openxmlformats.org/spreadsheetml/2006/main" count="63" uniqueCount="55">
  <si>
    <t>L.p</t>
  </si>
  <si>
    <t>Dział</t>
  </si>
  <si>
    <t xml:space="preserve">Rozdział </t>
  </si>
  <si>
    <t>§</t>
  </si>
  <si>
    <t>Planowane wydatki</t>
  </si>
  <si>
    <t>z tego źródła finansowania</t>
  </si>
  <si>
    <t>kredyty i pożyczki</t>
  </si>
  <si>
    <t>środki pochodzące z innych źródeł</t>
  </si>
  <si>
    <t>środki wymienione w art.5 ust.1 pkt 2 i 3 u.f.p</t>
  </si>
  <si>
    <t>Łączne koszty finansowe</t>
  </si>
  <si>
    <t>Budowa chodników na terenie gminy</t>
  </si>
  <si>
    <t>1.</t>
  </si>
  <si>
    <t>2.</t>
  </si>
  <si>
    <t>3.</t>
  </si>
  <si>
    <t>7.</t>
  </si>
  <si>
    <t>8.</t>
  </si>
  <si>
    <t>Nazwa zadania inwestycyjnego</t>
  </si>
  <si>
    <t>dochody własne jst</t>
  </si>
  <si>
    <t>010</t>
  </si>
  <si>
    <t>01010</t>
  </si>
  <si>
    <t>Zadania inwestycyjne w 2009 roku</t>
  </si>
  <si>
    <t>Rok budżetowy 2009 (8+9+10+11)</t>
  </si>
  <si>
    <t>754</t>
  </si>
  <si>
    <t>75412</t>
  </si>
  <si>
    <t>Dofinansowanie do zakupu samochodu ratowniczo-gaśniczego</t>
  </si>
  <si>
    <t>Rozbudowa sieci wodociągowej w kierunku Igliczyzny</t>
  </si>
  <si>
    <t>Rozbudowa sieci wodociągowej w Łaszewie</t>
  </si>
  <si>
    <t xml:space="preserve"> Przebudowa nawierzchni dróg gminnych -ogółem                </t>
  </si>
  <si>
    <t xml:space="preserve">                     </t>
  </si>
  <si>
    <t xml:space="preserve"> </t>
  </si>
  <si>
    <t>Budowa placu zabaw na terenie wsi Gutowo i Jastrzębie</t>
  </si>
  <si>
    <t>Rozbudowa sieci wodociągowej w Bartniczce,Radoszkach i Saminie</t>
  </si>
  <si>
    <t>Rozbudowa sieci wodociągowej w Komorowie</t>
  </si>
  <si>
    <t>600</t>
  </si>
  <si>
    <t>60016</t>
  </si>
  <si>
    <t>9.</t>
  </si>
  <si>
    <t>Budowa boiska "ORLIk2012"</t>
  </si>
  <si>
    <t>Zakup kserokopiarki i kasy pancernej</t>
  </si>
  <si>
    <t>10.</t>
  </si>
  <si>
    <t>11.</t>
  </si>
  <si>
    <t>12.</t>
  </si>
  <si>
    <t>852</t>
  </si>
  <si>
    <t>85226</t>
  </si>
  <si>
    <t>Dofinansowanie do  budowy Ośrodka Wspierania dla Osób Bezdomnych i Zagrożonych Bezdomnością zakupu samochodu ratowniczo-gaśniczego</t>
  </si>
  <si>
    <t>Przebudowa nawierzchni drogi gminnej 080609C Jastrzebie - Łaszewo</t>
  </si>
  <si>
    <t>Razem</t>
  </si>
  <si>
    <t>4.</t>
  </si>
  <si>
    <t>5.</t>
  </si>
  <si>
    <t>6.</t>
  </si>
  <si>
    <t>Załącznik Nr 4 do uchwały Rady Gminy Bartniczka</t>
  </si>
  <si>
    <t>851</t>
  </si>
  <si>
    <t>85111</t>
  </si>
  <si>
    <t>Dofinansowanie zakupu wyposażenia przez Oddział II Dziecięcy Szpitala w Brodnicy</t>
  </si>
  <si>
    <t>13.</t>
  </si>
  <si>
    <t>Nr XXVIII/130/09 z dnia 26.11.09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</si>
</sst>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 vertical="center" wrapText="1"/>
    </xf>
    <xf numFmtId="4" fontId="18" fillId="0" borderId="11" xfId="0" applyNumberFormat="1" applyFont="1" applyBorder="1" applyAlignment="1">
      <alignment horizontal="right"/>
    </xf>
    <xf numFmtId="4" fontId="18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 vertical="center" wrapText="1"/>
    </xf>
    <xf numFmtId="4" fontId="18" fillId="0" borderId="14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4" fontId="18" fillId="0" borderId="13" xfId="0" applyNumberFormat="1" applyFont="1" applyBorder="1" applyAlignment="1" applyProtection="1">
      <alignment horizontal="right" vertical="center"/>
      <protection locked="0"/>
    </xf>
    <xf numFmtId="4" fontId="18" fillId="0" borderId="16" xfId="0" applyNumberFormat="1" applyFont="1" applyBorder="1" applyAlignment="1" applyProtection="1">
      <alignment horizontal="right" vertical="top" wrapText="1"/>
      <protection locked="0"/>
    </xf>
    <xf numFmtId="4" fontId="18" fillId="0" borderId="16" xfId="0" applyNumberFormat="1" applyFont="1" applyBorder="1" applyAlignment="1">
      <alignment horizontal="right" vertical="top" wrapText="1"/>
    </xf>
    <xf numFmtId="4" fontId="18" fillId="0" borderId="16" xfId="0" applyNumberFormat="1" applyFont="1" applyBorder="1" applyAlignment="1">
      <alignment horizontal="right" vertical="top"/>
    </xf>
    <xf numFmtId="0" fontId="1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right" vertical="top"/>
    </xf>
    <xf numFmtId="4" fontId="18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0" fontId="23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80" zoomScaleSheetLayoutView="80" zoomScalePageLayoutView="0" workbookViewId="0" topLeftCell="A11">
      <selection activeCell="A1" sqref="A1:L27"/>
    </sheetView>
  </sheetViews>
  <sheetFormatPr defaultColWidth="9.140625" defaultRowHeight="12.75"/>
  <cols>
    <col min="1" max="1" width="9.421875" style="0" bestFit="1" customWidth="1"/>
    <col min="2" max="3" width="9.421875" style="23" bestFit="1" customWidth="1"/>
    <col min="4" max="4" width="9.421875" style="0" bestFit="1" customWidth="1"/>
    <col min="5" max="5" width="27.28125" style="0" customWidth="1"/>
    <col min="6" max="6" width="15.7109375" style="0" customWidth="1"/>
    <col min="7" max="7" width="13.140625" style="0" customWidth="1"/>
    <col min="8" max="8" width="12.7109375" style="0" customWidth="1"/>
    <col min="9" max="9" width="12.421875" style="0" bestFit="1" customWidth="1"/>
    <col min="10" max="10" width="12.57421875" style="0" customWidth="1"/>
    <col min="11" max="11" width="10.8515625" style="0" bestFit="1" customWidth="1"/>
    <col min="12" max="12" width="13.140625" style="0" customWidth="1"/>
  </cols>
  <sheetData>
    <row r="1" spans="1:12" ht="12.75">
      <c r="A1" s="12" t="s">
        <v>29</v>
      </c>
      <c r="B1" s="16"/>
      <c r="C1" s="17"/>
      <c r="D1" s="13"/>
      <c r="E1" s="13"/>
      <c r="F1" s="12"/>
      <c r="G1" s="12"/>
      <c r="H1" s="12"/>
      <c r="I1" s="12"/>
      <c r="J1" s="12"/>
      <c r="K1" s="12"/>
      <c r="L1" s="12"/>
    </row>
    <row r="2" spans="1:13" ht="12.75">
      <c r="A2" s="12"/>
      <c r="B2" s="16"/>
      <c r="C2" s="16"/>
      <c r="D2" s="12"/>
      <c r="E2" s="12"/>
      <c r="F2" s="12"/>
      <c r="G2" s="12"/>
      <c r="H2" s="14" t="s">
        <v>49</v>
      </c>
      <c r="I2" s="14"/>
      <c r="J2" s="15"/>
      <c r="K2" s="15"/>
      <c r="L2" s="15"/>
      <c r="M2" s="2"/>
    </row>
    <row r="3" spans="1:12" ht="12.75">
      <c r="A3" s="12"/>
      <c r="B3" s="16"/>
      <c r="C3" s="16"/>
      <c r="D3" s="12"/>
      <c r="E3" s="12"/>
      <c r="F3" s="12"/>
      <c r="G3" s="12"/>
      <c r="H3" s="12" t="s">
        <v>54</v>
      </c>
      <c r="I3" s="12"/>
      <c r="J3" s="12"/>
      <c r="K3" s="12"/>
      <c r="L3" s="12"/>
    </row>
    <row r="4" spans="1:12" ht="12.75">
      <c r="A4" s="12"/>
      <c r="B4" s="16"/>
      <c r="C4" s="80" t="s">
        <v>20</v>
      </c>
      <c r="D4" s="80"/>
      <c r="E4" s="80"/>
      <c r="F4" s="80"/>
      <c r="G4" s="80"/>
      <c r="H4" s="12"/>
      <c r="I4" s="12"/>
      <c r="J4" s="12"/>
      <c r="K4" s="12"/>
      <c r="L4" s="12"/>
    </row>
    <row r="5" spans="1:12" ht="13.5" thickBot="1">
      <c r="A5" s="12"/>
      <c r="B5" s="16"/>
      <c r="C5" s="16"/>
      <c r="D5" s="12"/>
      <c r="E5" s="12"/>
      <c r="F5" s="12"/>
      <c r="G5" s="12"/>
      <c r="H5" s="12"/>
      <c r="I5" s="12"/>
      <c r="J5" s="12"/>
      <c r="K5" s="12"/>
      <c r="L5" s="12"/>
    </row>
    <row r="6" spans="1:12" ht="13.5" thickTop="1">
      <c r="A6" s="68" t="s">
        <v>0</v>
      </c>
      <c r="B6" s="70" t="s">
        <v>1</v>
      </c>
      <c r="C6" s="70" t="s">
        <v>2</v>
      </c>
      <c r="D6" s="72" t="s">
        <v>3</v>
      </c>
      <c r="E6" s="94" t="s">
        <v>16</v>
      </c>
      <c r="F6" s="87" t="s">
        <v>9</v>
      </c>
      <c r="G6" s="90" t="s">
        <v>4</v>
      </c>
      <c r="H6" s="91"/>
      <c r="I6" s="91"/>
      <c r="J6" s="91"/>
      <c r="K6" s="91"/>
      <c r="L6" s="92"/>
    </row>
    <row r="7" spans="1:12" ht="12.75">
      <c r="A7" s="69"/>
      <c r="B7" s="71"/>
      <c r="C7" s="71"/>
      <c r="D7" s="73"/>
      <c r="E7" s="95"/>
      <c r="F7" s="88"/>
      <c r="G7" s="93" t="s">
        <v>21</v>
      </c>
      <c r="H7" s="81" t="s">
        <v>5</v>
      </c>
      <c r="I7" s="81"/>
      <c r="J7" s="81"/>
      <c r="K7" s="81"/>
      <c r="L7" s="82"/>
    </row>
    <row r="8" spans="1:12" ht="48">
      <c r="A8" s="69"/>
      <c r="B8" s="71"/>
      <c r="C8" s="71"/>
      <c r="D8" s="73"/>
      <c r="E8" s="95"/>
      <c r="F8" s="89"/>
      <c r="G8" s="93"/>
      <c r="H8" s="1" t="s">
        <v>17</v>
      </c>
      <c r="I8" s="5" t="s">
        <v>6</v>
      </c>
      <c r="J8" s="83" t="s">
        <v>7</v>
      </c>
      <c r="K8" s="84"/>
      <c r="L8" s="6" t="s">
        <v>8</v>
      </c>
    </row>
    <row r="9" spans="1:12" ht="12.75">
      <c r="A9" s="7">
        <v>1</v>
      </c>
      <c r="B9" s="18">
        <v>2</v>
      </c>
      <c r="C9" s="1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5">
        <v>10</v>
      </c>
      <c r="K9" s="86"/>
      <c r="L9" s="9">
        <v>11</v>
      </c>
    </row>
    <row r="10" spans="1:12" ht="57" customHeight="1">
      <c r="A10" s="10" t="s">
        <v>11</v>
      </c>
      <c r="B10" s="19" t="s">
        <v>18</v>
      </c>
      <c r="C10" s="20" t="s">
        <v>19</v>
      </c>
      <c r="D10" s="11">
        <v>6050</v>
      </c>
      <c r="E10" s="1" t="s">
        <v>31</v>
      </c>
      <c r="F10" s="55">
        <f>G10</f>
        <v>16000</v>
      </c>
      <c r="G10" s="55">
        <f>SUM(H10:L10)</f>
        <v>16000</v>
      </c>
      <c r="H10" s="27">
        <f>14800+1200</f>
        <v>16000</v>
      </c>
      <c r="I10" s="28"/>
      <c r="J10" s="28"/>
      <c r="K10" s="43"/>
      <c r="L10" s="44"/>
    </row>
    <row r="11" spans="1:12" ht="42.75" customHeight="1">
      <c r="A11" s="10" t="s">
        <v>12</v>
      </c>
      <c r="B11" s="19" t="s">
        <v>18</v>
      </c>
      <c r="C11" s="20" t="s">
        <v>19</v>
      </c>
      <c r="D11" s="11">
        <v>6050</v>
      </c>
      <c r="E11" s="1" t="s">
        <v>25</v>
      </c>
      <c r="F11" s="55">
        <f aca="true" t="shared" si="0" ref="F11:F22">G11</f>
        <v>41500</v>
      </c>
      <c r="G11" s="55">
        <f aca="true" t="shared" si="1" ref="G11:G22">SUM(H11:L11)</f>
        <v>41500</v>
      </c>
      <c r="H11" s="27">
        <f>24000+15000+2500</f>
        <v>41500</v>
      </c>
      <c r="I11" s="28"/>
      <c r="J11" s="28"/>
      <c r="K11" s="43"/>
      <c r="L11" s="44"/>
    </row>
    <row r="12" spans="1:12" ht="24">
      <c r="A12" s="10" t="s">
        <v>13</v>
      </c>
      <c r="B12" s="19" t="s">
        <v>18</v>
      </c>
      <c r="C12" s="20" t="s">
        <v>19</v>
      </c>
      <c r="D12" s="11">
        <v>6050</v>
      </c>
      <c r="E12" s="1" t="s">
        <v>26</v>
      </c>
      <c r="F12" s="55">
        <f t="shared" si="0"/>
        <v>5800</v>
      </c>
      <c r="G12" s="55">
        <f t="shared" si="1"/>
        <v>5800</v>
      </c>
      <c r="H12" s="27">
        <f>22000-16200</f>
        <v>5800</v>
      </c>
      <c r="I12" s="28"/>
      <c r="J12" s="28"/>
      <c r="K12" s="43"/>
      <c r="L12" s="44"/>
    </row>
    <row r="13" spans="1:12" ht="24">
      <c r="A13" s="10" t="s">
        <v>46</v>
      </c>
      <c r="B13" s="19" t="s">
        <v>18</v>
      </c>
      <c r="C13" s="20" t="s">
        <v>19</v>
      </c>
      <c r="D13" s="11">
        <v>6050</v>
      </c>
      <c r="E13" s="1" t="s">
        <v>32</v>
      </c>
      <c r="F13" s="55">
        <f t="shared" si="0"/>
        <v>4700</v>
      </c>
      <c r="G13" s="55">
        <f t="shared" si="1"/>
        <v>4700</v>
      </c>
      <c r="H13" s="27">
        <f>7200-2500</f>
        <v>4700</v>
      </c>
      <c r="I13" s="28"/>
      <c r="J13" s="28"/>
      <c r="K13" s="43"/>
      <c r="L13" s="44"/>
    </row>
    <row r="14" spans="1:12" ht="24">
      <c r="A14" s="10" t="s">
        <v>47</v>
      </c>
      <c r="B14" s="21">
        <v>600</v>
      </c>
      <c r="C14" s="22">
        <v>60016</v>
      </c>
      <c r="D14" s="1">
        <v>6050</v>
      </c>
      <c r="E14" s="3" t="s">
        <v>10</v>
      </c>
      <c r="F14" s="55">
        <f t="shared" si="0"/>
        <v>62000</v>
      </c>
      <c r="G14" s="55">
        <f t="shared" si="1"/>
        <v>62000</v>
      </c>
      <c r="H14" s="28">
        <v>62000</v>
      </c>
      <c r="I14" s="43"/>
      <c r="J14" s="28"/>
      <c r="K14" s="43"/>
      <c r="L14" s="45"/>
    </row>
    <row r="15" spans="1:12" ht="24">
      <c r="A15" s="10" t="s">
        <v>48</v>
      </c>
      <c r="B15" s="21">
        <v>600</v>
      </c>
      <c r="C15" s="22">
        <v>60016</v>
      </c>
      <c r="D15" s="1">
        <v>6050</v>
      </c>
      <c r="E15" s="3" t="s">
        <v>30</v>
      </c>
      <c r="F15" s="55">
        <f t="shared" si="0"/>
        <v>45050</v>
      </c>
      <c r="G15" s="55">
        <f t="shared" si="1"/>
        <v>45050</v>
      </c>
      <c r="H15" s="28">
        <v>45050</v>
      </c>
      <c r="I15" s="43"/>
      <c r="J15" s="28"/>
      <c r="K15" s="46" t="s">
        <v>28</v>
      </c>
      <c r="L15" s="45"/>
    </row>
    <row r="16" spans="1:12" ht="24">
      <c r="A16" s="10" t="s">
        <v>14</v>
      </c>
      <c r="B16" s="21">
        <v>600</v>
      </c>
      <c r="C16" s="22">
        <v>60016</v>
      </c>
      <c r="D16" s="1">
        <v>6050</v>
      </c>
      <c r="E16" s="3" t="s">
        <v>27</v>
      </c>
      <c r="F16" s="55">
        <f t="shared" si="0"/>
        <v>2649697.87</v>
      </c>
      <c r="G16" s="55">
        <f t="shared" si="1"/>
        <v>2649697.87</v>
      </c>
      <c r="H16" s="47">
        <f>280116.21-27808.34</f>
        <v>252307.87000000002</v>
      </c>
      <c r="I16" s="48">
        <v>2350190</v>
      </c>
      <c r="J16" s="28">
        <v>47200</v>
      </c>
      <c r="K16" s="43"/>
      <c r="L16" s="45"/>
    </row>
    <row r="17" spans="1:12" ht="36">
      <c r="A17" s="10" t="s">
        <v>15</v>
      </c>
      <c r="B17" s="21" t="s">
        <v>33</v>
      </c>
      <c r="C17" s="22" t="s">
        <v>34</v>
      </c>
      <c r="D17" s="1">
        <v>6058</v>
      </c>
      <c r="E17" s="3" t="s">
        <v>44</v>
      </c>
      <c r="F17" s="55">
        <f t="shared" si="0"/>
        <v>665787.59</v>
      </c>
      <c r="G17" s="55">
        <f t="shared" si="1"/>
        <v>665787.59</v>
      </c>
      <c r="H17" s="47">
        <v>332893.8</v>
      </c>
      <c r="I17" s="48"/>
      <c r="J17" s="28"/>
      <c r="K17" s="43">
        <v>332893.79</v>
      </c>
      <c r="L17" s="45"/>
    </row>
    <row r="18" spans="1:12" ht="12.75">
      <c r="A18" s="10" t="s">
        <v>35</v>
      </c>
      <c r="B18" s="21" t="s">
        <v>33</v>
      </c>
      <c r="C18" s="22" t="s">
        <v>34</v>
      </c>
      <c r="D18" s="1">
        <v>6050</v>
      </c>
      <c r="E18" s="3" t="s">
        <v>36</v>
      </c>
      <c r="F18" s="55">
        <f t="shared" si="0"/>
        <v>170000</v>
      </c>
      <c r="G18" s="55">
        <f t="shared" si="1"/>
        <v>170000</v>
      </c>
      <c r="H18" s="47">
        <v>170000</v>
      </c>
      <c r="I18" s="48"/>
      <c r="J18" s="28"/>
      <c r="K18" s="43"/>
      <c r="L18" s="45"/>
    </row>
    <row r="19" spans="1:12" s="26" customFormat="1" ht="24">
      <c r="A19" s="10" t="s">
        <v>38</v>
      </c>
      <c r="B19" s="24">
        <v>750</v>
      </c>
      <c r="C19" s="24">
        <v>75023</v>
      </c>
      <c r="D19" s="25">
        <v>6050</v>
      </c>
      <c r="E19" s="25" t="s">
        <v>37</v>
      </c>
      <c r="F19" s="55">
        <f t="shared" si="0"/>
        <v>16500</v>
      </c>
      <c r="G19" s="55">
        <f t="shared" si="1"/>
        <v>16500</v>
      </c>
      <c r="H19" s="29">
        <v>16500</v>
      </c>
      <c r="I19" s="49"/>
      <c r="J19" s="29"/>
      <c r="K19" s="50"/>
      <c r="L19" s="51"/>
    </row>
    <row r="20" spans="1:12" s="26" customFormat="1" ht="36">
      <c r="A20" s="10" t="s">
        <v>39</v>
      </c>
      <c r="B20" s="24" t="s">
        <v>22</v>
      </c>
      <c r="C20" s="24" t="s">
        <v>23</v>
      </c>
      <c r="D20" s="25">
        <v>6050</v>
      </c>
      <c r="E20" s="25" t="s">
        <v>24</v>
      </c>
      <c r="F20" s="55">
        <f t="shared" si="0"/>
        <v>50000</v>
      </c>
      <c r="G20" s="55">
        <f t="shared" si="1"/>
        <v>50000</v>
      </c>
      <c r="H20" s="29">
        <v>50000</v>
      </c>
      <c r="I20" s="29"/>
      <c r="J20" s="29"/>
      <c r="K20" s="50"/>
      <c r="L20" s="52"/>
    </row>
    <row r="21" spans="1:12" s="26" customFormat="1" ht="36">
      <c r="A21" s="10" t="s">
        <v>40</v>
      </c>
      <c r="B21" s="24" t="s">
        <v>50</v>
      </c>
      <c r="C21" s="24" t="s">
        <v>51</v>
      </c>
      <c r="D21" s="25">
        <v>6220</v>
      </c>
      <c r="E21" s="25" t="s">
        <v>52</v>
      </c>
      <c r="F21" s="64">
        <f>G21+L21+N21+M21</f>
        <v>3000</v>
      </c>
      <c r="G21" s="64">
        <f>SUM(H21:K21)</f>
        <v>3000</v>
      </c>
      <c r="H21" s="65">
        <v>3000</v>
      </c>
      <c r="I21" s="42"/>
      <c r="J21" s="42"/>
      <c r="K21" s="53"/>
      <c r="L21" s="54"/>
    </row>
    <row r="22" spans="1:12" s="26" customFormat="1" ht="72">
      <c r="A22" s="10" t="s">
        <v>53</v>
      </c>
      <c r="B22" s="24" t="s">
        <v>41</v>
      </c>
      <c r="C22" s="24" t="s">
        <v>42</v>
      </c>
      <c r="D22" s="25">
        <v>6230</v>
      </c>
      <c r="E22" s="41" t="s">
        <v>43</v>
      </c>
      <c r="F22" s="58">
        <f t="shared" si="0"/>
        <v>6000</v>
      </c>
      <c r="G22" s="58">
        <f t="shared" si="1"/>
        <v>6000</v>
      </c>
      <c r="H22" s="42">
        <v>6000</v>
      </c>
      <c r="I22" s="42"/>
      <c r="J22" s="42"/>
      <c r="K22" s="53"/>
      <c r="L22" s="54"/>
    </row>
    <row r="23" spans="1:12" s="26" customFormat="1" ht="13.5" thickBot="1">
      <c r="A23" s="63"/>
      <c r="B23" s="56"/>
      <c r="C23" s="56"/>
      <c r="D23" s="57"/>
      <c r="E23" s="62" t="s">
        <v>45</v>
      </c>
      <c r="F23" s="59">
        <f aca="true" t="shared" si="2" ref="F23:L23">SUM(F10:F22)</f>
        <v>3736035.46</v>
      </c>
      <c r="G23" s="59">
        <f t="shared" si="2"/>
        <v>3736035.46</v>
      </c>
      <c r="H23" s="60">
        <f t="shared" si="2"/>
        <v>1005751.6699999999</v>
      </c>
      <c r="I23" s="60">
        <f t="shared" si="2"/>
        <v>2350190</v>
      </c>
      <c r="J23" s="60">
        <f t="shared" si="2"/>
        <v>47200</v>
      </c>
      <c r="K23" s="61">
        <f t="shared" si="2"/>
        <v>332893.79</v>
      </c>
      <c r="L23" s="61">
        <f t="shared" si="2"/>
        <v>0</v>
      </c>
    </row>
    <row r="24" spans="1:12" s="4" customFormat="1" ht="13.5" thickTop="1">
      <c r="A24" s="74"/>
      <c r="B24" s="75"/>
      <c r="C24" s="75"/>
      <c r="D24" s="75"/>
      <c r="E24" s="76"/>
      <c r="F24" s="76"/>
      <c r="G24" s="76"/>
      <c r="H24" s="76"/>
      <c r="I24" s="76"/>
      <c r="J24" s="76"/>
      <c r="K24" s="76"/>
      <c r="L24" s="76"/>
    </row>
    <row r="25" spans="1:12" s="4" customFormat="1" ht="12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s="4" customFormat="1" ht="12.75" customHeight="1">
      <c r="A26" s="79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s="4" customFormat="1" ht="12.7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s="4" customFormat="1" ht="12.7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4" customFormat="1" ht="12.7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s="4" customFormat="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s="36" customFormat="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s="4" customFormat="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s="4" customFormat="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s="4" customFormat="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s="4" customFormat="1" ht="12.75">
      <c r="A35" s="30"/>
      <c r="B35" s="30"/>
      <c r="C35" s="30"/>
      <c r="D35" s="30"/>
      <c r="E35" s="30"/>
      <c r="F35" s="31"/>
      <c r="G35" s="31"/>
      <c r="H35" s="31"/>
      <c r="I35" s="37"/>
      <c r="J35" s="32"/>
      <c r="K35" s="33"/>
      <c r="L35" s="38"/>
    </row>
    <row r="36" s="4" customFormat="1" ht="12.75"/>
  </sheetData>
  <sheetProtection/>
  <mergeCells count="16">
    <mergeCell ref="C4:G4"/>
    <mergeCell ref="H7:L7"/>
    <mergeCell ref="J8:K8"/>
    <mergeCell ref="J9:K9"/>
    <mergeCell ref="F6:F8"/>
    <mergeCell ref="G6:L6"/>
    <mergeCell ref="G7:G8"/>
    <mergeCell ref="E6:E8"/>
    <mergeCell ref="A27:L27"/>
    <mergeCell ref="A6:A8"/>
    <mergeCell ref="B6:B8"/>
    <mergeCell ref="C6:C8"/>
    <mergeCell ref="D6:D8"/>
    <mergeCell ref="A24:L24"/>
    <mergeCell ref="A25:L25"/>
    <mergeCell ref="A26:L26"/>
  </mergeCells>
  <printOptions/>
  <pageMargins left="0.75" right="0.75" top="1" bottom="1" header="0.5" footer="0.5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</cp:lastModifiedBy>
  <cp:lastPrinted>2009-11-26T10:01:51Z</cp:lastPrinted>
  <dcterms:created xsi:type="dcterms:W3CDTF">2008-08-08T09:29:46Z</dcterms:created>
  <dcterms:modified xsi:type="dcterms:W3CDTF">2009-11-23T11:10:14Z</dcterms:modified>
  <cp:category/>
  <cp:version/>
  <cp:contentType/>
  <cp:contentStatus/>
</cp:coreProperties>
</file>